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2370" windowHeight="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'Sheet1'!$8:$8</definedName>
  </definedNames>
  <calcPr fullCalcOnLoad="1"/>
</workbook>
</file>

<file path=xl/sharedStrings.xml><?xml version="1.0" encoding="utf-8"?>
<sst xmlns="http://schemas.openxmlformats.org/spreadsheetml/2006/main" count="78" uniqueCount="73">
  <si>
    <t>Year 1</t>
  </si>
  <si>
    <t>Year 2</t>
  </si>
  <si>
    <t>Total</t>
  </si>
  <si>
    <t>SUB-TOTAL</t>
  </si>
  <si>
    <t>C) Equipment and supplies</t>
  </si>
  <si>
    <t>F) Other costs</t>
  </si>
  <si>
    <t>Budget Notes:</t>
  </si>
  <si>
    <t>E) Coordination (Supervision, monitoring and other related costs )</t>
  </si>
  <si>
    <t xml:space="preserve">1) Tuition </t>
  </si>
  <si>
    <t>GRAND TOTAL with equipment &amp; admin costs</t>
  </si>
  <si>
    <t>TOTAL including equipment</t>
  </si>
  <si>
    <t>Year 3</t>
  </si>
  <si>
    <t>Year 4</t>
  </si>
  <si>
    <t>3) Supervision</t>
  </si>
  <si>
    <t>Budget Item</t>
  </si>
  <si>
    <t>i) Inception planning meeting</t>
  </si>
  <si>
    <t>ADMINSTRATIVE COSTS**(Maximum 5% allowable) - excluding equipment</t>
  </si>
  <si>
    <t xml:space="preserve">iii) Coordination costs (holding meetings) </t>
  </si>
  <si>
    <t>4) Thesis writing and publication (USD $ 200 for each student)</t>
  </si>
  <si>
    <t>viii) Technical and ICT support + Dissemination activities</t>
  </si>
  <si>
    <t>vii) Office materials and communication</t>
  </si>
  <si>
    <t>ii) Annual review meetings with partners</t>
  </si>
  <si>
    <t>i) Principal Investigator (coordination) (US$ 200 per month)</t>
  </si>
  <si>
    <t>Administrative costs: are derived from computing 5% of the total costs in a given year less the cost of equipment</t>
  </si>
  <si>
    <t>Journal publication: will cover journal manuscript handling/processing fees</t>
  </si>
  <si>
    <t>Research technician: Project will hire a technician to handle laboratory activities and linking with community knowledge workers (CKWs) in the two sites at US$300/month.</t>
  </si>
  <si>
    <t>Chemicals and reagents and lab supplies: assorted chemicals and supplies will be procured for laboratory based research activities.</t>
  </si>
  <si>
    <t>Fuel costs, vehicle maintenance: The project will cover the fuel and vehicle maintenance costs estimated at US$ 0.20/Km.</t>
  </si>
  <si>
    <t>Training farmers and incubatees: After a needs-assessment study, tailor made trainings will be conducted for cassava farmers and incubatees.</t>
  </si>
  <si>
    <t>2) Student living expenses and stipend</t>
  </si>
  <si>
    <t>8) Journal publication support (PhD student only)</t>
  </si>
  <si>
    <t>You can add lines here and budget items</t>
  </si>
  <si>
    <t>iii) Operational costs for TVET institutions</t>
  </si>
  <si>
    <t>iv) Operational costs for farmer group/CBO partner organisation</t>
  </si>
  <si>
    <t>ix) Facilitation of community knowledge workers ($50/person/month/site)</t>
  </si>
  <si>
    <t xml:space="preserve">ii) Students supervision (MSc), 5 students </t>
  </si>
  <si>
    <t>ii) Collaborators (USD $ 75 per month for 3 Collaborators)</t>
  </si>
  <si>
    <t>Moderate this budget item</t>
  </si>
  <si>
    <t>ANNEX 2: BUDGET CEILING</t>
  </si>
  <si>
    <t xml:space="preserve">Project Name: </t>
  </si>
  <si>
    <t>v) Baseline survey &amp; mapping of commodity value chains</t>
  </si>
  <si>
    <t>vi) Research Assistant (1 x 12 x 300$/month)</t>
  </si>
  <si>
    <r>
      <t>v) Contribution to National Forums (</t>
    </r>
    <r>
      <rPr>
        <sz val="12"/>
        <color indexed="10"/>
        <rFont val="Times New Roman"/>
        <family val="1"/>
      </rPr>
      <t>To be retained at RUFORUM</t>
    </r>
    <r>
      <rPr>
        <sz val="12"/>
        <rFont val="Times New Roman"/>
        <family val="1"/>
      </rPr>
      <t>)</t>
    </r>
  </si>
  <si>
    <t>x) Setting up community pilot incubations and making it function</t>
  </si>
  <si>
    <t xml:space="preserve">Transport hire (veichle and fuel costs) </t>
  </si>
  <si>
    <t>Tuition: student tuition covers tuition and registration fees as in the fees structure  and has been obtained from a regional average. Any savings will be reallocated to critical areas that require additional funds</t>
  </si>
  <si>
    <t>i) Student stipends (1 PhD) at $500/month</t>
  </si>
  <si>
    <t>Supervision: Each student will be supervised by at least one academic supervisor</t>
  </si>
  <si>
    <t>Thesis writing and publication: Each student will be refunded paid US$ 200 upon submitting a final draft to the supervisor(s) for publication of their theses with receipts of costs</t>
  </si>
  <si>
    <t>Book allowance: A book allowance of USD 240 will be paid to each student after 2 quarterly reports to enable students buy relevant books. Must provide receipts of books.</t>
  </si>
  <si>
    <t>Provide additional budget notes as to explain all the allocations and your interpretations</t>
  </si>
  <si>
    <r>
      <t xml:space="preserve">A) Graduate Students (Tuition and other related costs). </t>
    </r>
    <r>
      <rPr>
        <b/>
        <sz val="12"/>
        <color indexed="10"/>
        <rFont val="Times New Roman"/>
        <family val="1"/>
      </rPr>
      <t>DO NOT Change the Student costs in Section A</t>
    </r>
  </si>
  <si>
    <t>B) Research  costs (include travel and related research costs)</t>
  </si>
  <si>
    <t>6) Medical Allowance (USD $ 200/ student per year )</t>
  </si>
  <si>
    <t>i) Student tuition (1 PhD) (Tuition $2500/yr)</t>
  </si>
  <si>
    <t>ii) Student stipends (5 MSc) at $300/month</t>
  </si>
  <si>
    <t>Student Stipends: Each student will be paid monthly stipend of US$500 (PhD) and US$ 300 (MSc). The PhD and MSc students will be paid for 36 and 24 months, respectively.</t>
  </si>
  <si>
    <t>Medical allowance: Each student will be paid an annual medical allowance of US$ 200.</t>
  </si>
  <si>
    <t xml:space="preserve">3) PhD Research Costs </t>
  </si>
  <si>
    <t>2) MSc. Research costs ($4000/Student)</t>
  </si>
  <si>
    <t>1) Undergraduate Internship ( four students @ $1000/student)</t>
  </si>
  <si>
    <t>5) Book allowance for PhD &amp; MSc. students (USD $ 240/student)</t>
  </si>
  <si>
    <t>8 Project Lap tops (PI, PhD &amp; MSc students and Project Assistant)</t>
  </si>
  <si>
    <t xml:space="preserve">i) Students supervision (PhD) </t>
  </si>
  <si>
    <t>TVET assorted equipment for effective engagement (you can re-appropriate this budget line if need be)</t>
  </si>
  <si>
    <t xml:space="preserve">For all BSc. Students only internship support is provided </t>
  </si>
  <si>
    <t>ii) Student tuition (5 MSc) (Tuition $2000/yr)</t>
  </si>
  <si>
    <t xml:space="preserve">D) Travel and Conferences (include other related costs). Note that US$ 22 000 is retained at RUFORUM Secretariat for purposes of Biennial Conferences </t>
  </si>
  <si>
    <t>9) TVET students training fees</t>
  </si>
  <si>
    <t>i) Travel (Local and International costs for RUFORUM Conferences Biennial to be retained at RUFORUM)</t>
  </si>
  <si>
    <t>You can add lines here and budget items. This can be modified</t>
  </si>
  <si>
    <t>4) Design and maintain project website (if desired)</t>
  </si>
  <si>
    <t>5) Community engagement related costs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</si>
</sst>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_(* #,##0.0000_);_(* \(#,##0.00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Times New Roman"/>
      <family val="1"/>
    </font>
    <font>
      <b/>
      <sz val="12"/>
      <color rgb="FFFF0000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176" fontId="5" fillId="0" borderId="10" xfId="42" applyNumberFormat="1" applyFont="1" applyBorder="1" applyAlignment="1">
      <alignment vertical="top"/>
    </xf>
    <xf numFmtId="3" fontId="4" fillId="33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9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vertical="top"/>
    </xf>
    <xf numFmtId="0" fontId="49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3" fontId="49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horizontal="left" vertical="top"/>
    </xf>
    <xf numFmtId="3" fontId="3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/>
    </xf>
    <xf numFmtId="3" fontId="5" fillId="0" borderId="10" xfId="0" applyNumberFormat="1" applyFont="1" applyBorder="1" applyAlignment="1">
      <alignment horizontal="right" vertical="top"/>
    </xf>
    <xf numFmtId="3" fontId="5" fillId="0" borderId="10" xfId="42" applyNumberFormat="1" applyFont="1" applyBorder="1" applyAlignment="1">
      <alignment horizontal="right" vertical="top" wrapText="1"/>
    </xf>
    <xf numFmtId="3" fontId="5" fillId="0" borderId="10" xfId="42" applyNumberFormat="1" applyFont="1" applyBorder="1" applyAlignment="1">
      <alignment horizontal="right" vertical="top"/>
    </xf>
    <xf numFmtId="3" fontId="4" fillId="33" borderId="10" xfId="42" applyNumberFormat="1" applyFont="1" applyFill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176" fontId="5" fillId="0" borderId="10" xfId="42" applyNumberFormat="1" applyFont="1" applyFill="1" applyBorder="1" applyAlignment="1">
      <alignment vertical="top"/>
    </xf>
    <xf numFmtId="0" fontId="49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5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top"/>
    </xf>
    <xf numFmtId="0" fontId="5" fillId="0" borderId="0" xfId="0" applyNumberFormat="1" applyFont="1" applyBorder="1" applyAlignment="1">
      <alignment/>
    </xf>
    <xf numFmtId="0" fontId="49" fillId="0" borderId="10" xfId="0" applyFont="1" applyFill="1" applyBorder="1" applyAlignment="1">
      <alignment vertical="center"/>
    </xf>
    <xf numFmtId="0" fontId="50" fillId="0" borderId="1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3" fontId="50" fillId="0" borderId="10" xfId="0" applyNumberFormat="1" applyFont="1" applyBorder="1" applyAlignment="1">
      <alignment vertical="top"/>
    </xf>
    <xf numFmtId="0" fontId="51" fillId="0" borderId="0" xfId="0" applyFont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wrapText="1"/>
    </xf>
    <xf numFmtId="0" fontId="5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3" fillId="0" borderId="10" xfId="0" applyFont="1" applyBorder="1" applyAlignment="1">
      <alignment/>
    </xf>
    <xf numFmtId="3" fontId="49" fillId="0" borderId="10" xfId="0" applyNumberFormat="1" applyFont="1" applyBorder="1" applyAlignment="1">
      <alignment horizontal="right" vertical="top" wrapText="1"/>
    </xf>
    <xf numFmtId="3" fontId="49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 vertical="top"/>
    </xf>
    <xf numFmtId="0" fontId="49" fillId="0" borderId="10" xfId="0" applyFont="1" applyFill="1" applyBorder="1" applyAlignment="1">
      <alignment vertical="top"/>
    </xf>
    <xf numFmtId="3" fontId="54" fillId="0" borderId="0" xfId="0" applyNumberFormat="1" applyFont="1" applyBorder="1" applyAlignment="1">
      <alignment horizontal="left"/>
    </xf>
    <xf numFmtId="3" fontId="54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0" fillId="0" borderId="10" xfId="0" applyFont="1" applyBorder="1" applyAlignment="1">
      <alignment/>
    </xf>
    <xf numFmtId="3" fontId="50" fillId="0" borderId="10" xfId="0" applyNumberFormat="1" applyFont="1" applyFill="1" applyBorder="1" applyAlignment="1">
      <alignment/>
    </xf>
    <xf numFmtId="3" fontId="50" fillId="0" borderId="10" xfId="0" applyNumberFormat="1" applyFont="1" applyBorder="1" applyAlignment="1">
      <alignment/>
    </xf>
    <xf numFmtId="0" fontId="3" fillId="34" borderId="0" xfId="0" applyFont="1" applyFill="1" applyBorder="1" applyAlignment="1">
      <alignment/>
    </xf>
    <xf numFmtId="176" fontId="5" fillId="34" borderId="10" xfId="42" applyNumberFormat="1" applyFont="1" applyFill="1" applyBorder="1" applyAlignment="1">
      <alignment vertical="top"/>
    </xf>
    <xf numFmtId="3" fontId="5" fillId="34" borderId="10" xfId="42" applyNumberFormat="1" applyFont="1" applyFill="1" applyBorder="1" applyAlignment="1">
      <alignment horizontal="right" vertical="top" wrapText="1"/>
    </xf>
    <xf numFmtId="3" fontId="5" fillId="34" borderId="10" xfId="42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left" vertical="top"/>
    </xf>
    <xf numFmtId="0" fontId="53" fillId="0" borderId="14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7" fillId="0" borderId="0" xfId="0" applyNumberFormat="1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5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56" fillId="0" borderId="0" xfId="0" applyNumberFormat="1" applyFont="1" applyBorder="1" applyAlignment="1">
      <alignment horizontal="justify" vertical="top"/>
    </xf>
    <xf numFmtId="0" fontId="56" fillId="0" borderId="0" xfId="0" applyNumberFormat="1" applyFont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133350</xdr:rowOff>
    </xdr:from>
    <xdr:to>
      <xdr:col>6</xdr:col>
      <xdr:colOff>619125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33350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1247775</xdr:colOff>
      <xdr:row>4</xdr:row>
      <xdr:rowOff>123825</xdr:rowOff>
    </xdr:to>
    <xdr:pic>
      <xdr:nvPicPr>
        <xdr:cNvPr id="2" name="Picture 2" descr="C:\Users\rrukarwa\Pictures\MCF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0"/>
          <a:ext cx="1247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76">
      <selection activeCell="E74" sqref="E74"/>
    </sheetView>
  </sheetViews>
  <sheetFormatPr defaultColWidth="9.140625" defaultRowHeight="15"/>
  <cols>
    <col min="1" max="1" width="4.00390625" style="2" customWidth="1"/>
    <col min="2" max="2" width="67.28125" style="28" customWidth="1"/>
    <col min="3" max="3" width="10.28125" style="29" customWidth="1"/>
    <col min="4" max="4" width="11.28125" style="29" customWidth="1"/>
    <col min="5" max="5" width="13.28125" style="29" customWidth="1"/>
    <col min="6" max="7" width="11.28125" style="29" customWidth="1"/>
    <col min="8" max="8" width="9.140625" style="2" customWidth="1"/>
    <col min="9" max="9" width="10.28125" style="2" bestFit="1" customWidth="1"/>
    <col min="10" max="10" width="165.28125" style="2" bestFit="1" customWidth="1"/>
    <col min="11" max="11" width="10.28125" style="2" bestFit="1" customWidth="1"/>
    <col min="12" max="16384" width="9.140625" style="2" customWidth="1"/>
  </cols>
  <sheetData>
    <row r="1" spans="2:7" ht="15.75" customHeight="1">
      <c r="B1" s="81"/>
      <c r="C1" s="81"/>
      <c r="D1" s="81"/>
      <c r="E1" s="81"/>
      <c r="F1" s="81"/>
      <c r="G1" s="81"/>
    </row>
    <row r="2" spans="2:7" ht="15.75" customHeight="1">
      <c r="B2" s="81"/>
      <c r="C2" s="81"/>
      <c r="D2" s="81"/>
      <c r="E2" s="81"/>
      <c r="F2" s="81"/>
      <c r="G2" s="81"/>
    </row>
    <row r="3" spans="2:7" ht="15.75" customHeight="1">
      <c r="B3" s="81"/>
      <c r="C3" s="81"/>
      <c r="D3" s="81"/>
      <c r="E3" s="81"/>
      <c r="F3" s="81"/>
      <c r="G3" s="81"/>
    </row>
    <row r="4" spans="2:7" ht="15.75" customHeight="1">
      <c r="B4" s="81"/>
      <c r="C4" s="81"/>
      <c r="D4" s="81"/>
      <c r="E4" s="81"/>
      <c r="F4" s="81"/>
      <c r="G4" s="81"/>
    </row>
    <row r="5" spans="2:7" ht="15.75" customHeight="1">
      <c r="B5" s="81"/>
      <c r="C5" s="81"/>
      <c r="D5" s="81"/>
      <c r="E5" s="81"/>
      <c r="F5" s="81"/>
      <c r="G5" s="81"/>
    </row>
    <row r="6" spans="1:7" ht="15.75" customHeight="1">
      <c r="A6" s="9"/>
      <c r="B6" s="62" t="s">
        <v>38</v>
      </c>
      <c r="C6" s="60"/>
      <c r="D6" s="60"/>
      <c r="E6" s="60"/>
      <c r="F6" s="60"/>
      <c r="G6" s="61"/>
    </row>
    <row r="7" spans="2:7" ht="15.75" customHeight="1">
      <c r="B7" s="71" t="s">
        <v>39</v>
      </c>
      <c r="C7" s="72"/>
      <c r="D7" s="72"/>
      <c r="E7" s="72"/>
      <c r="F7" s="72"/>
      <c r="G7" s="73"/>
    </row>
    <row r="8" spans="2:7" ht="15.75" customHeight="1">
      <c r="B8" s="5" t="s">
        <v>14</v>
      </c>
      <c r="C8" s="30" t="s">
        <v>0</v>
      </c>
      <c r="D8" s="30" t="s">
        <v>1</v>
      </c>
      <c r="E8" s="30" t="s">
        <v>11</v>
      </c>
      <c r="F8" s="30" t="s">
        <v>12</v>
      </c>
      <c r="G8" s="31" t="s">
        <v>2</v>
      </c>
    </row>
    <row r="9" spans="2:8" s="1" customFormat="1" ht="15.75" customHeight="1">
      <c r="B9" s="79" t="s">
        <v>51</v>
      </c>
      <c r="C9" s="79"/>
      <c r="D9" s="79"/>
      <c r="E9" s="79"/>
      <c r="F9" s="79"/>
      <c r="G9" s="79"/>
      <c r="H9" s="47"/>
    </row>
    <row r="10" spans="2:7" ht="15.75" customHeight="1">
      <c r="B10" s="6" t="s">
        <v>8</v>
      </c>
      <c r="C10" s="18"/>
      <c r="D10" s="18"/>
      <c r="E10" s="18"/>
      <c r="F10" s="18"/>
      <c r="G10" s="32"/>
    </row>
    <row r="11" spans="2:7" s="66" customFormat="1" ht="15.75" customHeight="1">
      <c r="B11" s="67" t="s">
        <v>54</v>
      </c>
      <c r="C11" s="68">
        <v>2500</v>
      </c>
      <c r="D11" s="68">
        <v>2500</v>
      </c>
      <c r="E11" s="68">
        <v>2500</v>
      </c>
      <c r="F11" s="68">
        <v>0</v>
      </c>
      <c r="G11" s="69">
        <f>SUM(C11:F11)</f>
        <v>7500</v>
      </c>
    </row>
    <row r="12" spans="2:7" ht="15.75" customHeight="1">
      <c r="B12" s="7" t="s">
        <v>66</v>
      </c>
      <c r="C12" s="33">
        <v>4000</v>
      </c>
      <c r="D12" s="33">
        <v>6000</v>
      </c>
      <c r="E12" s="33">
        <v>0</v>
      </c>
      <c r="F12" s="33">
        <v>0</v>
      </c>
      <c r="G12" s="34">
        <f>SUM(C12:F12)</f>
        <v>10000</v>
      </c>
    </row>
    <row r="13" spans="2:7" ht="15.75" customHeight="1">
      <c r="B13" s="6" t="s">
        <v>29</v>
      </c>
      <c r="C13" s="33"/>
      <c r="D13" s="33"/>
      <c r="E13" s="33"/>
      <c r="F13" s="33"/>
      <c r="G13" s="34"/>
    </row>
    <row r="14" spans="2:7" ht="15.75" customHeight="1">
      <c r="B14" s="7" t="s">
        <v>46</v>
      </c>
      <c r="C14" s="33">
        <v>6000</v>
      </c>
      <c r="D14" s="33">
        <v>6000</v>
      </c>
      <c r="E14" s="33">
        <v>6000</v>
      </c>
      <c r="F14" s="29">
        <v>0</v>
      </c>
      <c r="G14" s="34">
        <f>SUM(C14:F14)</f>
        <v>18000</v>
      </c>
    </row>
    <row r="15" spans="2:7" ht="15.75" customHeight="1">
      <c r="B15" s="7" t="s">
        <v>55</v>
      </c>
      <c r="C15" s="33">
        <v>7200</v>
      </c>
      <c r="D15" s="33">
        <v>10800</v>
      </c>
      <c r="E15" s="33">
        <v>0</v>
      </c>
      <c r="F15" s="33">
        <v>0</v>
      </c>
      <c r="G15" s="34">
        <f>SUM(C15:F15)</f>
        <v>18000</v>
      </c>
    </row>
    <row r="16" spans="2:7" ht="15.75" customHeight="1">
      <c r="B16" s="6" t="s">
        <v>13</v>
      </c>
      <c r="C16" s="33"/>
      <c r="D16" s="33"/>
      <c r="E16" s="33"/>
      <c r="F16" s="33"/>
      <c r="G16" s="34"/>
    </row>
    <row r="17" spans="2:7" ht="15.75" customHeight="1">
      <c r="B17" s="37" t="s">
        <v>63</v>
      </c>
      <c r="C17" s="33">
        <v>600</v>
      </c>
      <c r="D17" s="33">
        <v>600</v>
      </c>
      <c r="E17" s="33">
        <v>600</v>
      </c>
      <c r="F17" s="29">
        <v>0</v>
      </c>
      <c r="G17" s="34">
        <f aca="true" t="shared" si="0" ref="G17:G23">SUM(C17:F17)</f>
        <v>1800</v>
      </c>
    </row>
    <row r="18" spans="2:7" ht="15.75" customHeight="1">
      <c r="B18" s="7" t="s">
        <v>35</v>
      </c>
      <c r="C18" s="33">
        <v>1200</v>
      </c>
      <c r="D18" s="33">
        <v>3000</v>
      </c>
      <c r="E18" s="33">
        <v>1800</v>
      </c>
      <c r="F18" s="33">
        <v>0</v>
      </c>
      <c r="G18" s="34">
        <f t="shared" si="0"/>
        <v>6000</v>
      </c>
    </row>
    <row r="19" spans="2:7" ht="15.75" customHeight="1">
      <c r="B19" s="6" t="s">
        <v>18</v>
      </c>
      <c r="C19" s="33">
        <v>0</v>
      </c>
      <c r="D19" s="33">
        <v>600</v>
      </c>
      <c r="E19" s="33">
        <v>800</v>
      </c>
      <c r="F19" s="33">
        <v>0</v>
      </c>
      <c r="G19" s="34">
        <f t="shared" si="0"/>
        <v>1400</v>
      </c>
    </row>
    <row r="20" spans="2:7" ht="15.75" customHeight="1">
      <c r="B20" s="6" t="s">
        <v>61</v>
      </c>
      <c r="C20" s="33">
        <v>720</v>
      </c>
      <c r="D20" s="33">
        <v>1440</v>
      </c>
      <c r="E20" s="33">
        <v>960</v>
      </c>
      <c r="F20" s="33">
        <v>0</v>
      </c>
      <c r="G20" s="34">
        <f t="shared" si="0"/>
        <v>3120</v>
      </c>
    </row>
    <row r="21" spans="2:8" ht="15.75" customHeight="1">
      <c r="B21" s="6" t="s">
        <v>53</v>
      </c>
      <c r="C21" s="33">
        <v>600</v>
      </c>
      <c r="D21" s="33">
        <v>1200</v>
      </c>
      <c r="E21" s="33">
        <v>800</v>
      </c>
      <c r="F21" s="33">
        <v>0</v>
      </c>
      <c r="G21" s="34">
        <f t="shared" si="0"/>
        <v>2600</v>
      </c>
      <c r="H21" s="51"/>
    </row>
    <row r="22" spans="2:7" ht="15.75" customHeight="1">
      <c r="B22" s="43" t="s">
        <v>30</v>
      </c>
      <c r="C22" s="33">
        <v>0</v>
      </c>
      <c r="D22" s="33">
        <v>600</v>
      </c>
      <c r="E22" s="33">
        <v>800</v>
      </c>
      <c r="F22" s="33">
        <v>0</v>
      </c>
      <c r="G22" s="34">
        <f t="shared" si="0"/>
        <v>1400</v>
      </c>
    </row>
    <row r="23" spans="2:7" ht="15.75" customHeight="1">
      <c r="B23" s="43" t="s">
        <v>68</v>
      </c>
      <c r="C23" s="33">
        <v>5000</v>
      </c>
      <c r="D23" s="33">
        <v>5000</v>
      </c>
      <c r="E23" s="33">
        <v>5000</v>
      </c>
      <c r="F23" s="33">
        <v>5000</v>
      </c>
      <c r="G23" s="34">
        <f t="shared" si="0"/>
        <v>20000</v>
      </c>
    </row>
    <row r="24" spans="2:7" ht="15.75" customHeight="1">
      <c r="B24" s="5" t="s">
        <v>3</v>
      </c>
      <c r="C24" s="35">
        <f>SUM(C10:C23)</f>
        <v>27820</v>
      </c>
      <c r="D24" s="35">
        <f>SUM(D10:D23)</f>
        <v>37740</v>
      </c>
      <c r="E24" s="35">
        <f>SUM(E10:E23)</f>
        <v>19260</v>
      </c>
      <c r="F24" s="35">
        <f>SUM(F10:F23)</f>
        <v>5000</v>
      </c>
      <c r="G24" s="35">
        <f>SUM(G10:G23)</f>
        <v>89820</v>
      </c>
    </row>
    <row r="25" spans="2:7" ht="15.75" customHeight="1">
      <c r="B25" s="9"/>
      <c r="C25" s="10"/>
      <c r="D25" s="10"/>
      <c r="E25" s="10"/>
      <c r="F25" s="10"/>
      <c r="G25" s="10"/>
    </row>
    <row r="26" spans="2:8" ht="15.75" customHeight="1">
      <c r="B26" s="53" t="s">
        <v>52</v>
      </c>
      <c r="C26" s="54"/>
      <c r="D26" s="54"/>
      <c r="E26" s="54"/>
      <c r="F26" s="54"/>
      <c r="G26" s="55"/>
      <c r="H26" s="52" t="s">
        <v>70</v>
      </c>
    </row>
    <row r="27" spans="2:7" ht="15.75" customHeight="1">
      <c r="B27" s="56" t="s">
        <v>60</v>
      </c>
      <c r="C27" s="11"/>
      <c r="D27" s="11"/>
      <c r="E27" s="11">
        <v>4000</v>
      </c>
      <c r="F27" s="11"/>
      <c r="G27" s="24">
        <f>SUM(C27:F27)</f>
        <v>4000</v>
      </c>
    </row>
    <row r="28" spans="2:7" s="4" customFormat="1" ht="15.75" customHeight="1">
      <c r="B28" s="56" t="s">
        <v>59</v>
      </c>
      <c r="C28" s="11"/>
      <c r="D28" s="11">
        <v>8000</v>
      </c>
      <c r="E28" s="11">
        <v>12000</v>
      </c>
      <c r="F28" s="11"/>
      <c r="G28" s="24">
        <f>SUM(C28:F28)</f>
        <v>20000</v>
      </c>
    </row>
    <row r="29" spans="2:7" s="4" customFormat="1" ht="15.75" customHeight="1">
      <c r="B29" s="56" t="s">
        <v>58</v>
      </c>
      <c r="C29" s="11">
        <v>5000</v>
      </c>
      <c r="D29" s="11">
        <v>8000</v>
      </c>
      <c r="E29" s="11">
        <v>7000</v>
      </c>
      <c r="F29" s="11"/>
      <c r="G29" s="24">
        <f>SUM(C29:F29)</f>
        <v>20000</v>
      </c>
    </row>
    <row r="30" spans="2:7" s="4" customFormat="1" ht="15.75" customHeight="1">
      <c r="B30" s="56" t="s">
        <v>71</v>
      </c>
      <c r="C30" s="11">
        <v>1000</v>
      </c>
      <c r="D30" s="11">
        <v>300</v>
      </c>
      <c r="E30" s="11">
        <v>300</v>
      </c>
      <c r="F30" s="11">
        <v>300</v>
      </c>
      <c r="G30" s="24">
        <f>SUM(C30:F30)</f>
        <v>1900</v>
      </c>
    </row>
    <row r="31" spans="2:7" ht="15.75" customHeight="1">
      <c r="B31" s="57" t="s">
        <v>72</v>
      </c>
      <c r="C31" s="11">
        <v>1000</v>
      </c>
      <c r="D31" s="11">
        <v>1000</v>
      </c>
      <c r="E31" s="11">
        <v>1000</v>
      </c>
      <c r="F31" s="11">
        <v>1000</v>
      </c>
      <c r="G31" s="24">
        <f>SUM(C31:F31)</f>
        <v>4000</v>
      </c>
    </row>
    <row r="32" spans="2:7" s="4" customFormat="1" ht="15.75" customHeight="1">
      <c r="B32" s="23" t="s">
        <v>44</v>
      </c>
      <c r="C32" s="24">
        <v>10000</v>
      </c>
      <c r="D32" s="24">
        <v>10000</v>
      </c>
      <c r="E32" s="24">
        <v>9513</v>
      </c>
      <c r="F32" s="24">
        <v>5000</v>
      </c>
      <c r="G32" s="24">
        <f>SUM(C32:F32)</f>
        <v>34513</v>
      </c>
    </row>
    <row r="33" spans="2:7" s="4" customFormat="1" ht="15.75" customHeight="1">
      <c r="B33" s="44"/>
      <c r="C33" s="46"/>
      <c r="D33" s="46"/>
      <c r="E33" s="46"/>
      <c r="F33" s="46"/>
      <c r="G33" s="46"/>
    </row>
    <row r="34" spans="2:7" s="4" customFormat="1" ht="15.75" customHeight="1">
      <c r="B34" s="44"/>
      <c r="C34" s="24"/>
      <c r="D34" s="24"/>
      <c r="E34" s="24"/>
      <c r="F34" s="24"/>
      <c r="G34" s="12"/>
    </row>
    <row r="35" spans="2:7" s="4" customFormat="1" ht="15.75" customHeight="1">
      <c r="B35" s="23"/>
      <c r="C35" s="24"/>
      <c r="D35" s="24"/>
      <c r="E35" s="24"/>
      <c r="F35" s="24"/>
      <c r="G35" s="12"/>
    </row>
    <row r="36" spans="2:7" ht="15.75" customHeight="1">
      <c r="B36" s="14" t="s">
        <v>3</v>
      </c>
      <c r="C36" s="15">
        <f>SUM(C27:C32)</f>
        <v>17000</v>
      </c>
      <c r="D36" s="15">
        <f>SUM(D27:D32)</f>
        <v>27300</v>
      </c>
      <c r="E36" s="15">
        <f>SUM(E27:E32)</f>
        <v>33813</v>
      </c>
      <c r="F36" s="15">
        <f>SUM(F27:F32)</f>
        <v>6300</v>
      </c>
      <c r="G36" s="15">
        <f>SUM(G27:G32)</f>
        <v>84413</v>
      </c>
    </row>
    <row r="37" spans="2:7" ht="15.75" customHeight="1">
      <c r="B37" s="9"/>
      <c r="C37" s="10"/>
      <c r="D37" s="10"/>
      <c r="E37" s="10"/>
      <c r="F37" s="10"/>
      <c r="G37" s="10"/>
    </row>
    <row r="38" spans="2:7" ht="15.75" customHeight="1">
      <c r="B38" s="9" t="s">
        <v>4</v>
      </c>
      <c r="C38" s="10"/>
      <c r="D38" s="10"/>
      <c r="E38" s="10"/>
      <c r="F38" s="10"/>
      <c r="G38" s="10"/>
    </row>
    <row r="39" spans="2:8" ht="15.75" customHeight="1">
      <c r="B39" s="39" t="s">
        <v>62</v>
      </c>
      <c r="C39" s="16">
        <v>3200</v>
      </c>
      <c r="D39" s="16">
        <v>2400</v>
      </c>
      <c r="E39" s="16"/>
      <c r="F39" s="16"/>
      <c r="G39" s="16"/>
      <c r="H39" s="52" t="s">
        <v>31</v>
      </c>
    </row>
    <row r="40" spans="2:7" s="4" customFormat="1" ht="15.75" customHeight="1">
      <c r="B40" s="13"/>
      <c r="C40" s="11"/>
      <c r="D40" s="11"/>
      <c r="E40" s="11"/>
      <c r="F40" s="11"/>
      <c r="G40" s="16"/>
    </row>
    <row r="41" spans="2:7" s="4" customFormat="1" ht="15.75" customHeight="1">
      <c r="B41" s="13"/>
      <c r="C41" s="11"/>
      <c r="D41" s="11"/>
      <c r="E41" s="11"/>
      <c r="F41" s="11"/>
      <c r="G41" s="16"/>
    </row>
    <row r="42" spans="2:7" s="4" customFormat="1" ht="15.75" customHeight="1">
      <c r="B42" s="13"/>
      <c r="C42" s="48"/>
      <c r="D42" s="11"/>
      <c r="E42" s="11"/>
      <c r="F42" s="11"/>
      <c r="G42" s="16"/>
    </row>
    <row r="43" spans="2:7" s="4" customFormat="1" ht="15.75" customHeight="1">
      <c r="B43" s="13"/>
      <c r="C43" s="11"/>
      <c r="D43" s="11"/>
      <c r="E43" s="11"/>
      <c r="F43" s="11"/>
      <c r="G43" s="16"/>
    </row>
    <row r="44" spans="2:7" s="4" customFormat="1" ht="15.75" customHeight="1">
      <c r="B44" s="13" t="s">
        <v>64</v>
      </c>
      <c r="C44" s="11">
        <v>1000</v>
      </c>
      <c r="D44" s="11">
        <v>4000</v>
      </c>
      <c r="E44" s="11">
        <v>4000</v>
      </c>
      <c r="F44" s="11">
        <v>4000</v>
      </c>
      <c r="G44" s="16">
        <f>SUM(C44:F44)</f>
        <v>13000</v>
      </c>
    </row>
    <row r="45" spans="2:7" ht="15.75" customHeight="1">
      <c r="B45" s="14" t="s">
        <v>3</v>
      </c>
      <c r="C45" s="15">
        <f>SUM(C39:C44)</f>
        <v>4200</v>
      </c>
      <c r="D45" s="15">
        <f>SUM(D39:D44)</f>
        <v>6400</v>
      </c>
      <c r="E45" s="15">
        <f>SUM(E39:E44)</f>
        <v>4000</v>
      </c>
      <c r="F45" s="15">
        <f>SUM(F39:F44)</f>
        <v>4000</v>
      </c>
      <c r="G45" s="15">
        <f>SUM(G39:G44)</f>
        <v>13000</v>
      </c>
    </row>
    <row r="46" spans="2:7" ht="15.75" customHeight="1">
      <c r="B46" s="9"/>
      <c r="C46" s="10"/>
      <c r="D46" s="10"/>
      <c r="E46" s="10"/>
      <c r="F46" s="10"/>
      <c r="G46" s="10"/>
    </row>
    <row r="47" spans="2:7" ht="15.75" customHeight="1">
      <c r="B47" s="78" t="s">
        <v>67</v>
      </c>
      <c r="C47" s="78"/>
      <c r="D47" s="78"/>
      <c r="E47" s="78"/>
      <c r="F47" s="78"/>
      <c r="G47" s="78"/>
    </row>
    <row r="48" spans="2:8" ht="15.75" customHeight="1">
      <c r="B48" s="63" t="s">
        <v>69</v>
      </c>
      <c r="C48" s="64">
        <v>5000</v>
      </c>
      <c r="D48" s="65">
        <v>0</v>
      </c>
      <c r="E48" s="65">
        <v>10000</v>
      </c>
      <c r="F48" s="65">
        <v>0</v>
      </c>
      <c r="G48" s="65">
        <f>SUM(C48:F48)</f>
        <v>15000</v>
      </c>
      <c r="H48" s="45"/>
    </row>
    <row r="49" spans="2:7" ht="15.75" customHeight="1">
      <c r="B49" s="14" t="s">
        <v>3</v>
      </c>
      <c r="C49" s="17">
        <f>SUM(C48:C48)</f>
        <v>5000</v>
      </c>
      <c r="D49" s="17">
        <f>SUM(D48:D48)</f>
        <v>0</v>
      </c>
      <c r="E49" s="17">
        <v>0</v>
      </c>
      <c r="F49" s="17">
        <f>SUM(F48:F48)</f>
        <v>0</v>
      </c>
      <c r="G49" s="17">
        <f>SUM(G48:G48)</f>
        <v>15000</v>
      </c>
    </row>
    <row r="50" spans="2:7" ht="15.75" customHeight="1">
      <c r="B50" s="6"/>
      <c r="C50" s="18"/>
      <c r="D50" s="18"/>
      <c r="E50" s="18"/>
      <c r="F50" s="18"/>
      <c r="G50" s="12"/>
    </row>
    <row r="51" spans="2:10" ht="15.75" customHeight="1">
      <c r="B51" s="70" t="s">
        <v>7</v>
      </c>
      <c r="C51" s="70"/>
      <c r="D51" s="70"/>
      <c r="E51" s="70"/>
      <c r="F51" s="70"/>
      <c r="G51" s="70"/>
      <c r="H51" s="52" t="s">
        <v>37</v>
      </c>
      <c r="I51" s="52"/>
      <c r="J51" s="52"/>
    </row>
    <row r="52" spans="2:7" ht="15.75" customHeight="1">
      <c r="B52" s="25" t="s">
        <v>22</v>
      </c>
      <c r="C52" s="32">
        <f>200*12</f>
        <v>2400</v>
      </c>
      <c r="D52" s="32">
        <f>200*12</f>
        <v>2400</v>
      </c>
      <c r="E52" s="32">
        <f>200*12</f>
        <v>2400</v>
      </c>
      <c r="F52" s="32">
        <f>200*12</f>
        <v>2400</v>
      </c>
      <c r="G52" s="32">
        <f>SUM(C52:F52)</f>
        <v>9600</v>
      </c>
    </row>
    <row r="53" spans="2:7" ht="15.75" customHeight="1">
      <c r="B53" s="6" t="s">
        <v>36</v>
      </c>
      <c r="C53" s="12">
        <v>2700</v>
      </c>
      <c r="D53" s="12">
        <v>2700</v>
      </c>
      <c r="E53" s="12">
        <v>2700</v>
      </c>
      <c r="F53" s="12">
        <v>2700</v>
      </c>
      <c r="G53" s="12">
        <f>SUM(C53:F53)</f>
        <v>10800</v>
      </c>
    </row>
    <row r="54" spans="2:7" ht="15.75" customHeight="1">
      <c r="B54" s="6" t="s">
        <v>17</v>
      </c>
      <c r="C54" s="11">
        <v>1000</v>
      </c>
      <c r="D54" s="11">
        <v>1000</v>
      </c>
      <c r="E54" s="11">
        <v>1000</v>
      </c>
      <c r="F54" s="11">
        <v>1000</v>
      </c>
      <c r="G54" s="12">
        <f>SUM(C54:F54)</f>
        <v>4000</v>
      </c>
    </row>
    <row r="55" spans="2:8" ht="15.75" customHeight="1">
      <c r="B55" s="6" t="s">
        <v>42</v>
      </c>
      <c r="C55" s="49">
        <v>500</v>
      </c>
      <c r="D55" s="12">
        <v>500</v>
      </c>
      <c r="E55" s="12">
        <v>500</v>
      </c>
      <c r="F55" s="12">
        <v>500</v>
      </c>
      <c r="G55" s="12">
        <f>SUM(C55:F55)</f>
        <v>2000</v>
      </c>
      <c r="H55" s="45"/>
    </row>
    <row r="56" spans="2:7" ht="15.75" customHeight="1">
      <c r="B56" s="5" t="s">
        <v>3</v>
      </c>
      <c r="C56" s="8">
        <f>SUM(C52:C55)</f>
        <v>6600</v>
      </c>
      <c r="D56" s="8">
        <f>SUM(D52:D55)</f>
        <v>6600</v>
      </c>
      <c r="E56" s="8">
        <f>SUM(E52:E55)</f>
        <v>6600</v>
      </c>
      <c r="F56" s="8">
        <f>SUM(F52:F55)</f>
        <v>6600</v>
      </c>
      <c r="G56" s="8">
        <f>SUM(G52:G55)</f>
        <v>26400</v>
      </c>
    </row>
    <row r="57" spans="2:7" ht="15.75" customHeight="1">
      <c r="B57" s="6"/>
      <c r="C57" s="19"/>
      <c r="D57" s="19"/>
      <c r="E57" s="19"/>
      <c r="F57" s="19"/>
      <c r="G57" s="19"/>
    </row>
    <row r="58" spans="2:7" ht="15.75" customHeight="1">
      <c r="B58" s="20" t="s">
        <v>5</v>
      </c>
      <c r="C58" s="36"/>
      <c r="D58" s="36"/>
      <c r="E58" s="36"/>
      <c r="F58" s="36"/>
      <c r="G58" s="12"/>
    </row>
    <row r="59" spans="2:7" ht="15.75" customHeight="1">
      <c r="B59" s="6" t="s">
        <v>15</v>
      </c>
      <c r="C59" s="12">
        <v>1000</v>
      </c>
      <c r="D59" s="12">
        <v>0</v>
      </c>
      <c r="E59" s="12">
        <v>0</v>
      </c>
      <c r="F59" s="12">
        <v>0</v>
      </c>
      <c r="G59" s="12">
        <f aca="true" t="shared" si="1" ref="G59:G68">SUM(C59:F59)</f>
        <v>1000</v>
      </c>
    </row>
    <row r="60" spans="2:7" ht="15.75" customHeight="1">
      <c r="B60" s="6" t="s">
        <v>21</v>
      </c>
      <c r="C60" s="12">
        <v>1000</v>
      </c>
      <c r="D60" s="12">
        <v>1000</v>
      </c>
      <c r="E60" s="12">
        <v>1000</v>
      </c>
      <c r="F60" s="12">
        <v>1000</v>
      </c>
      <c r="G60" s="12">
        <f t="shared" si="1"/>
        <v>4000</v>
      </c>
    </row>
    <row r="61" spans="2:7" ht="15.75" customHeight="1">
      <c r="B61" s="6" t="s">
        <v>32</v>
      </c>
      <c r="C61" s="12">
        <v>2000</v>
      </c>
      <c r="D61" s="12">
        <v>2000</v>
      </c>
      <c r="E61" s="12">
        <v>2000</v>
      </c>
      <c r="F61" s="12">
        <v>2000</v>
      </c>
      <c r="G61" s="12">
        <f t="shared" si="1"/>
        <v>8000</v>
      </c>
    </row>
    <row r="62" spans="2:7" ht="15.75" customHeight="1">
      <c r="B62" s="6" t="s">
        <v>33</v>
      </c>
      <c r="C62" s="12">
        <v>1000</v>
      </c>
      <c r="D62" s="12">
        <v>1000</v>
      </c>
      <c r="E62" s="12">
        <v>1000</v>
      </c>
      <c r="F62" s="12">
        <v>1000</v>
      </c>
      <c r="G62" s="12">
        <f t="shared" si="1"/>
        <v>4000</v>
      </c>
    </row>
    <row r="63" spans="2:7" ht="15.75" customHeight="1">
      <c r="B63" s="22" t="s">
        <v>40</v>
      </c>
      <c r="C63" s="12">
        <v>2000</v>
      </c>
      <c r="D63" s="12">
        <v>0</v>
      </c>
      <c r="E63" s="12">
        <v>0</v>
      </c>
      <c r="F63" s="12">
        <v>0</v>
      </c>
      <c r="G63" s="12">
        <f t="shared" si="1"/>
        <v>2000</v>
      </c>
    </row>
    <row r="64" spans="2:7" ht="15.75" customHeight="1">
      <c r="B64" s="38" t="s">
        <v>41</v>
      </c>
      <c r="C64" s="11">
        <v>3600</v>
      </c>
      <c r="D64" s="11">
        <v>3600</v>
      </c>
      <c r="E64" s="11">
        <v>3600</v>
      </c>
      <c r="F64" s="11">
        <v>3600</v>
      </c>
      <c r="G64" s="12">
        <f t="shared" si="1"/>
        <v>14400</v>
      </c>
    </row>
    <row r="65" spans="2:7" s="4" customFormat="1" ht="15.75" customHeight="1">
      <c r="B65" s="13" t="s">
        <v>20</v>
      </c>
      <c r="C65" s="11">
        <v>1000</v>
      </c>
      <c r="D65" s="11">
        <v>1000</v>
      </c>
      <c r="E65" s="11">
        <v>1000</v>
      </c>
      <c r="F65" s="11">
        <v>500</v>
      </c>
      <c r="G65" s="12">
        <f t="shared" si="1"/>
        <v>3500</v>
      </c>
    </row>
    <row r="66" spans="2:7" s="4" customFormat="1" ht="15.75" customHeight="1">
      <c r="B66" s="13" t="s">
        <v>19</v>
      </c>
      <c r="C66" s="11">
        <v>1000</v>
      </c>
      <c r="D66" s="11">
        <v>1000</v>
      </c>
      <c r="E66" s="11">
        <v>1000</v>
      </c>
      <c r="F66" s="11">
        <v>1000</v>
      </c>
      <c r="G66" s="12">
        <f t="shared" si="1"/>
        <v>4000</v>
      </c>
    </row>
    <row r="67" spans="2:7" s="27" customFormat="1" ht="15.75" customHeight="1">
      <c r="B67" s="23" t="s">
        <v>34</v>
      </c>
      <c r="C67" s="24">
        <f>50*2*12</f>
        <v>1200</v>
      </c>
      <c r="D67" s="24">
        <f>50*2*12</f>
        <v>1200</v>
      </c>
      <c r="E67" s="24">
        <f>50*2*12</f>
        <v>1200</v>
      </c>
      <c r="F67" s="24">
        <f>50*2*12</f>
        <v>1200</v>
      </c>
      <c r="G67" s="12">
        <f t="shared" si="1"/>
        <v>4800</v>
      </c>
    </row>
    <row r="68" spans="2:7" s="4" customFormat="1" ht="15.75" customHeight="1">
      <c r="B68" s="13" t="s">
        <v>43</v>
      </c>
      <c r="C68" s="11">
        <v>2000</v>
      </c>
      <c r="D68" s="11">
        <v>4000</v>
      </c>
      <c r="E68" s="11">
        <v>4000</v>
      </c>
      <c r="F68" s="11">
        <v>2000</v>
      </c>
      <c r="G68" s="12">
        <f t="shared" si="1"/>
        <v>12000</v>
      </c>
    </row>
    <row r="69" spans="2:9" ht="15.75" customHeight="1">
      <c r="B69" s="5" t="s">
        <v>3</v>
      </c>
      <c r="C69" s="8">
        <f>SUM(C59:C68)</f>
        <v>15800</v>
      </c>
      <c r="D69" s="8">
        <f>SUM(D59:D68)</f>
        <v>14800</v>
      </c>
      <c r="E69" s="8">
        <f>SUM(E59:E68)</f>
        <v>14800</v>
      </c>
      <c r="F69" s="8">
        <f>SUM(F59:F68)</f>
        <v>12300</v>
      </c>
      <c r="G69" s="8">
        <f>SUM(G59:G68)</f>
        <v>57700</v>
      </c>
      <c r="I69" s="26"/>
    </row>
    <row r="70" spans="2:7" ht="15.75" customHeight="1">
      <c r="B70" s="5" t="s">
        <v>10</v>
      </c>
      <c r="C70" s="8">
        <f>C24+C36+C49+C56+C69+C45</f>
        <v>76420</v>
      </c>
      <c r="D70" s="8">
        <f>D24+D36+D49+D56+D69+D45</f>
        <v>92840</v>
      </c>
      <c r="E70" s="8">
        <f>E24+E36+E49+E56+E69+E45</f>
        <v>78473</v>
      </c>
      <c r="F70" s="8">
        <f>F24+F36+F49+F56+F69+F45</f>
        <v>34200</v>
      </c>
      <c r="G70" s="8">
        <f>G24+G36+G49+G56+G69+G45</f>
        <v>286333</v>
      </c>
    </row>
    <row r="71" spans="2:9" ht="15.75" customHeight="1">
      <c r="B71" s="21" t="s">
        <v>16</v>
      </c>
      <c r="C71" s="12">
        <f>0.05*(C70-C45)</f>
        <v>3611</v>
      </c>
      <c r="D71" s="12">
        <f>0.05*(D70-D45)</f>
        <v>4322</v>
      </c>
      <c r="E71" s="12">
        <f>0.05*(E70-E45)</f>
        <v>3723.65</v>
      </c>
      <c r="F71" s="12">
        <f>0.05*(F70-F45)</f>
        <v>1510</v>
      </c>
      <c r="G71" s="12">
        <f>0.05*(G70-G45)</f>
        <v>13666.650000000001</v>
      </c>
      <c r="I71" s="2">
        <v>300000</v>
      </c>
    </row>
    <row r="72" spans="2:11" ht="15.75" customHeight="1">
      <c r="B72" s="5" t="s">
        <v>9</v>
      </c>
      <c r="C72" s="8">
        <f>SUM(C70+C71)</f>
        <v>80031</v>
      </c>
      <c r="D72" s="8">
        <f>SUM(D70+D71)</f>
        <v>97162</v>
      </c>
      <c r="E72" s="8">
        <f>SUM(E70+E71)</f>
        <v>82196.65</v>
      </c>
      <c r="F72" s="8">
        <f>SUM(F70+F71)</f>
        <v>35710</v>
      </c>
      <c r="G72" s="8">
        <f>SUM(G70+G71)</f>
        <v>299999.65</v>
      </c>
      <c r="H72" s="26"/>
      <c r="I72" s="59">
        <f>I71-G72</f>
        <v>0.34999999997671694</v>
      </c>
      <c r="J72" s="58"/>
      <c r="K72" s="51"/>
    </row>
    <row r="73" ht="15.75" customHeight="1">
      <c r="B73" s="50"/>
    </row>
    <row r="74" spans="2:6" ht="15.75" customHeight="1">
      <c r="B74" s="3"/>
      <c r="D74" s="42"/>
      <c r="E74" s="42"/>
      <c r="F74" s="42"/>
    </row>
    <row r="75" spans="1:6" ht="15.75">
      <c r="A75" s="74" t="s">
        <v>6</v>
      </c>
      <c r="B75" s="75"/>
      <c r="C75" s="75"/>
      <c r="D75" s="75"/>
      <c r="E75" s="75"/>
      <c r="F75" s="75"/>
    </row>
    <row r="76" spans="1:6" ht="15.75" customHeight="1">
      <c r="A76" s="41">
        <v>1</v>
      </c>
      <c r="B76" s="83" t="s">
        <v>23</v>
      </c>
      <c r="C76" s="83"/>
      <c r="D76" s="83"/>
      <c r="E76" s="83"/>
      <c r="F76" s="83"/>
    </row>
    <row r="77" spans="1:7" ht="30" customHeight="1">
      <c r="A77" s="41">
        <v>2</v>
      </c>
      <c r="B77" s="82" t="s">
        <v>45</v>
      </c>
      <c r="C77" s="82"/>
      <c r="D77" s="82"/>
      <c r="E77" s="82"/>
      <c r="F77" s="82"/>
      <c r="G77" s="82"/>
    </row>
    <row r="78" spans="1:7" ht="30" customHeight="1">
      <c r="A78" s="41">
        <v>3</v>
      </c>
      <c r="B78" s="76" t="s">
        <v>56</v>
      </c>
      <c r="C78" s="76"/>
      <c r="D78" s="76"/>
      <c r="E78" s="76"/>
      <c r="F78" s="76"/>
      <c r="G78" s="76"/>
    </row>
    <row r="79" spans="1:7" ht="29.25" customHeight="1">
      <c r="A79" s="41">
        <v>4</v>
      </c>
      <c r="B79" s="76" t="s">
        <v>47</v>
      </c>
      <c r="C79" s="76"/>
      <c r="D79" s="76"/>
      <c r="E79" s="76"/>
      <c r="F79" s="76"/>
      <c r="G79" s="76"/>
    </row>
    <row r="80" spans="1:7" ht="18" customHeight="1">
      <c r="A80" s="41">
        <v>5</v>
      </c>
      <c r="B80" s="76" t="s">
        <v>48</v>
      </c>
      <c r="C80" s="76"/>
      <c r="D80" s="76"/>
      <c r="E80" s="76"/>
      <c r="F80" s="76"/>
      <c r="G80" s="77"/>
    </row>
    <row r="81" spans="1:7" ht="15.75" customHeight="1">
      <c r="A81" s="41">
        <v>6</v>
      </c>
      <c r="B81" s="76" t="s">
        <v>49</v>
      </c>
      <c r="C81" s="76"/>
      <c r="D81" s="76"/>
      <c r="E81" s="76"/>
      <c r="F81" s="76"/>
      <c r="G81" s="77"/>
    </row>
    <row r="82" spans="1:7" ht="15.75" customHeight="1">
      <c r="A82" s="41">
        <v>7</v>
      </c>
      <c r="B82" s="76" t="s">
        <v>57</v>
      </c>
      <c r="C82" s="76"/>
      <c r="D82" s="76"/>
      <c r="E82" s="76"/>
      <c r="F82" s="76"/>
      <c r="G82" s="40"/>
    </row>
    <row r="83" spans="1:7" ht="30.75" customHeight="1">
      <c r="A83" s="41">
        <v>8</v>
      </c>
      <c r="B83" s="76" t="s">
        <v>65</v>
      </c>
      <c r="C83" s="76"/>
      <c r="D83" s="76"/>
      <c r="E83" s="76"/>
      <c r="F83" s="76"/>
      <c r="G83" s="76"/>
    </row>
    <row r="84" spans="1:7" ht="15.75" customHeight="1">
      <c r="A84" s="41">
        <v>9</v>
      </c>
      <c r="B84" s="76" t="s">
        <v>24</v>
      </c>
      <c r="C84" s="76"/>
      <c r="D84" s="76"/>
      <c r="E84" s="76"/>
      <c r="F84" s="76"/>
      <c r="G84" s="40"/>
    </row>
    <row r="85" spans="1:7" ht="15.75" customHeight="1">
      <c r="A85" s="41">
        <v>10</v>
      </c>
      <c r="B85" s="76" t="s">
        <v>25</v>
      </c>
      <c r="C85" s="76"/>
      <c r="D85" s="76"/>
      <c r="E85" s="76"/>
      <c r="F85" s="76"/>
      <c r="G85" s="40"/>
    </row>
    <row r="86" spans="1:7" ht="15.75" customHeight="1">
      <c r="A86" s="41">
        <v>13</v>
      </c>
      <c r="B86" s="76" t="s">
        <v>26</v>
      </c>
      <c r="C86" s="76"/>
      <c r="D86" s="76"/>
      <c r="E86" s="76"/>
      <c r="F86" s="76"/>
      <c r="G86" s="40"/>
    </row>
    <row r="87" spans="1:7" ht="15.75" customHeight="1">
      <c r="A87" s="41">
        <v>14</v>
      </c>
      <c r="B87" s="76" t="s">
        <v>27</v>
      </c>
      <c r="C87" s="76"/>
      <c r="D87" s="76"/>
      <c r="E87" s="76"/>
      <c r="F87" s="76"/>
      <c r="G87" s="40"/>
    </row>
    <row r="88" spans="1:7" ht="15.75" customHeight="1">
      <c r="A88" s="41">
        <v>15</v>
      </c>
      <c r="B88" s="76" t="s">
        <v>28</v>
      </c>
      <c r="C88" s="76"/>
      <c r="D88" s="76"/>
      <c r="E88" s="76"/>
      <c r="F88" s="76"/>
      <c r="G88" s="76"/>
    </row>
    <row r="89" spans="1:7" ht="31.5" customHeight="1">
      <c r="A89" s="41"/>
      <c r="B89" s="80" t="s">
        <v>50</v>
      </c>
      <c r="C89" s="80"/>
      <c r="D89" s="80"/>
      <c r="E89" s="80"/>
      <c r="F89" s="80"/>
      <c r="G89" s="80"/>
    </row>
    <row r="90" spans="1:7" ht="15.75" customHeight="1">
      <c r="A90" s="41"/>
      <c r="B90" s="76"/>
      <c r="C90" s="76"/>
      <c r="D90" s="76"/>
      <c r="E90" s="76"/>
      <c r="F90" s="76"/>
      <c r="G90" s="40"/>
    </row>
    <row r="91" spans="1:7" ht="32.25" customHeight="1">
      <c r="A91" s="41"/>
      <c r="B91" s="76"/>
      <c r="C91" s="76"/>
      <c r="D91" s="76"/>
      <c r="E91" s="76"/>
      <c r="F91" s="76"/>
      <c r="G91" s="76"/>
    </row>
    <row r="92" spans="1:7" ht="32.25" customHeight="1">
      <c r="A92" s="41"/>
      <c r="B92" s="76"/>
      <c r="C92" s="76"/>
      <c r="D92" s="76"/>
      <c r="E92" s="76"/>
      <c r="F92" s="76"/>
      <c r="G92" s="76"/>
    </row>
    <row r="93" spans="1:7" ht="29.25" customHeight="1">
      <c r="A93" s="41"/>
      <c r="B93" s="76"/>
      <c r="C93" s="76"/>
      <c r="D93" s="76"/>
      <c r="E93" s="76"/>
      <c r="F93" s="76"/>
      <c r="G93" s="77"/>
    </row>
    <row r="94" spans="1:7" ht="29.25" customHeight="1">
      <c r="A94" s="41"/>
      <c r="B94" s="76"/>
      <c r="C94" s="76"/>
      <c r="D94" s="76"/>
      <c r="E94" s="76"/>
      <c r="F94" s="76"/>
      <c r="G94" s="77"/>
    </row>
    <row r="95" spans="1:7" ht="28.5" customHeight="1">
      <c r="A95" s="41"/>
      <c r="B95" s="76"/>
      <c r="C95" s="76"/>
      <c r="D95" s="76"/>
      <c r="E95" s="76"/>
      <c r="F95" s="76"/>
      <c r="G95" s="77"/>
    </row>
    <row r="96" spans="1:7" ht="32.25" customHeight="1">
      <c r="A96" s="41"/>
      <c r="B96" s="76"/>
      <c r="C96" s="76"/>
      <c r="D96" s="76"/>
      <c r="E96" s="76"/>
      <c r="F96" s="76"/>
      <c r="G96" s="77"/>
    </row>
  </sheetData>
  <sheetProtection/>
  <mergeCells count="27">
    <mergeCell ref="B9:G9"/>
    <mergeCell ref="B89:G89"/>
    <mergeCell ref="B1:G5"/>
    <mergeCell ref="B83:G83"/>
    <mergeCell ref="B79:G79"/>
    <mergeCell ref="B78:G78"/>
    <mergeCell ref="B77:G77"/>
    <mergeCell ref="B87:F87"/>
    <mergeCell ref="B76:F76"/>
    <mergeCell ref="B84:F84"/>
    <mergeCell ref="B86:F86"/>
    <mergeCell ref="B96:G96"/>
    <mergeCell ref="B95:G95"/>
    <mergeCell ref="B94:G94"/>
    <mergeCell ref="B93:G93"/>
    <mergeCell ref="B92:G92"/>
    <mergeCell ref="B90:F90"/>
    <mergeCell ref="B51:G51"/>
    <mergeCell ref="B7:G7"/>
    <mergeCell ref="A75:F75"/>
    <mergeCell ref="B91:G91"/>
    <mergeCell ref="B82:F82"/>
    <mergeCell ref="B85:F85"/>
    <mergeCell ref="B80:G80"/>
    <mergeCell ref="B81:G81"/>
    <mergeCell ref="B47:G47"/>
    <mergeCell ref="B88:G88"/>
  </mergeCells>
  <printOptions/>
  <pageMargins left="0.7" right="0.7" top="0.75" bottom="0.5" header="0.3" footer="0.3"/>
  <pageSetup horizontalDpi="600" verticalDpi="600" orientation="landscape" scale="95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Moses Osiru</dc:creator>
  <cp:keywords/>
  <dc:description/>
  <cp:lastModifiedBy>Anthony Egeru</cp:lastModifiedBy>
  <cp:lastPrinted>2014-08-29T07:14:07Z</cp:lastPrinted>
  <dcterms:created xsi:type="dcterms:W3CDTF">2009-09-05T16:49:40Z</dcterms:created>
  <dcterms:modified xsi:type="dcterms:W3CDTF">2018-09-18T13:01:11Z</dcterms:modified>
  <cp:category/>
  <cp:version/>
  <cp:contentType/>
  <cp:contentStatus/>
</cp:coreProperties>
</file>